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<sst xmlns="http://schemas.openxmlformats.org/spreadsheetml/2006/main" count="28" uniqueCount="28">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</sst>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19"/>
      <c r="I1" t="s">
        <v>1</v>
      </c>
      <c r="J1" s="18">
        <v>45545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" t="s">
        <v>10</v>
      </c>
      <c r="B4" s="48" t="s">
        <v>25</v>
      </c>
      <c r="C4" s="39">
        <v>10</v>
      </c>
      <c r="D4" s="36" t="str">
        <f>IF($C4&lt;&gt;"",INDEX([1]Лист1!C$3:C$999,MATCH($C4,[1]Лист1!$B$3:$B$999,0)),"")</f>
        <v>Макароны отварные</v>
      </c>
      <c r="E4" s="39">
        <v>200</v>
      </c>
      <c r="F4" s="40">
        <v>12.5</v>
      </c>
      <c r="G4" s="41">
        <f>IF($C4&lt;&gt;"",INDEX([1]Лист1!E$3:E$999,MATCH($C4,[1]Лист1!$B$3:$B$999,0))/100*$E4,"")</f>
        <v>224.00000000000003</v>
      </c>
      <c r="H4" s="41">
        <f>IF($C4&lt;&gt;"",INDEX([1]Лист1!F$3:F$999,MATCH($C4,[1]Лист1!$B$3:$B$999,0))/100*$E4,"")</f>
        <v>7.4000000000000012</v>
      </c>
      <c r="I4" s="41">
        <f>IF($C4&lt;&gt;"",INDEX([1]Лист1!G$3:G$999,MATCH($C4,[1]Лист1!$B$3:$B$999,0))/100*$E4,"")</f>
        <v>6</v>
      </c>
      <c r="J4" s="41">
        <f>IF($C4&lt;&gt;"",INDEX([1]Лист1!H$3:H$999,MATCH($C4,[1]Лист1!$B$3:$B$999,0))/100*$E4,"")</f>
        <v>35</v>
      </c>
    </row>
    <row r="5" spans="1:10" x14ac:dyDescent="0.25">
      <c r="A5" s="5"/>
      <c r="B5" s="48" t="s">
        <v>26</v>
      </c>
      <c r="C5" s="39"/>
      <c r="D5" s="36"/>
      <c r="E5" s="39"/>
      <c r="F5" s="40"/>
      <c r="G5" s="41"/>
      <c r="H5" s="41"/>
      <c r="I5" s="41"/>
      <c r="J5" s="41"/>
    </row>
    <row r="6" spans="1:10" x14ac:dyDescent="0.25">
      <c r="A6" s="5"/>
      <c r="B6" s="48" t="s">
        <v>27</v>
      </c>
      <c r="C6" s="39"/>
      <c r="D6" s="36"/>
      <c r="E6" s="39"/>
      <c r="F6" s="40"/>
      <c r="G6" s="41"/>
      <c r="H6" s="41"/>
      <c r="I6" s="41"/>
      <c r="J6" s="41"/>
    </row>
    <row r="7" spans="1:10" x14ac:dyDescent="0.25">
      <c r="A7" s="5"/>
      <c r="B7" s="38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80</v>
      </c>
      <c r="F7" s="34">
        <v>37.04</v>
      </c>
      <c r="G7" s="41">
        <f>IF($C7&lt;&gt;"",INDEX([1]Лист1!E$3:E$999,MATCH($C7,[1]Лист1!$B$3:$B$999,0))/100*$E7,"")</f>
        <v>141.6</v>
      </c>
      <c r="H7" s="41">
        <f>IF($C7&lt;&gt;"",INDEX([1]Лист1!F$3:F$999,MATCH($C7,[1]Лист1!$B$3:$B$999,0))/100*$E7,"")</f>
        <v>21.840000000000003</v>
      </c>
      <c r="I7" s="41">
        <f>IF($C7&lt;&gt;"",INDEX([1]Лист1!G$3:G$999,MATCH($C7,[1]Лист1!$B$3:$B$999,0))/100*$E7,"")</f>
        <v>5.36</v>
      </c>
      <c r="J7" s="41">
        <f>IF($C7&lt;&gt;"",INDEX([1]Лист1!H$3:H$999,MATCH($C7,[1]Лист1!$B$3:$B$999,0))/100*$E7,"")</f>
        <v>0</v>
      </c>
    </row>
    <row r="8" spans="1:10" x14ac:dyDescent="0.25">
      <c r="A8" s="5"/>
      <c r="B8" s="38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5.76</v>
      </c>
      <c r="G8" s="41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8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14.97</v>
      </c>
      <c r="G9" s="41">
        <f>IF($C9&lt;&gt;"",INDEX([1]Лист1!E$3:E$999,MATCH($C9,[1]Лист1!$B$3:$B$999,0))/100*$E9,"")</f>
        <v>70</v>
      </c>
      <c r="H9" s="41">
        <f>IF($C9&lt;&gt;"",INDEX([1]Лист1!F$3:F$999,MATCH($C9,[1]Лист1!$B$3:$B$999,0))/100*$E9,"")</f>
        <v>0</v>
      </c>
      <c r="I9" s="41">
        <f>IF($C9&lt;&gt;"",INDEX([1]Лист1!G$3:G$999,MATCH($C9,[1]Лист1!$B$3:$B$999,0))/100*$E9,"")</f>
        <v>0</v>
      </c>
      <c r="J9" s="41">
        <f>IF($C9&lt;&gt;"",INDEX([1]Лист1!H$3:H$999,MATCH($C9,[1]Лист1!$B$3:$B$999,0))/100*$E9,"")</f>
        <v>20</v>
      </c>
    </row>
    <row r="10" spans="1:10" x14ac:dyDescent="0.25">
      <c r="A10" s="5"/>
      <c r="B10" s="38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1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8" t="str">
        <f>IF($C11&lt;&gt;"",INDEX([1]Лист1!A$3:A$999,MATCH($C11,[1]Лист1!$B$3:$B$999,0)),"")</f>
        <v>хлеб черн.</v>
      </c>
      <c r="C11" s="35">
        <v>5</v>
      </c>
      <c r="D11" s="36" t="str">
        <f>IF($C11&lt;&gt;"",INDEX([1]Лист1!C$3:C$999,MATCH($C11,[1]Лист1!$B$3:$B$999,0)),"")</f>
        <v>Хлеб ржаной</v>
      </c>
      <c r="E11" s="35">
        <v>60</v>
      </c>
      <c r="F11" s="34">
        <v>2.76</v>
      </c>
      <c r="G11" s="41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7"/>
      <c r="B12" s="38" t="str">
        <f>IF($C12&lt;&gt;"",INDEX([1]Лист1!A$3:A$999,MATCH($C12,[1]Лист1!$B$3:$B$999,0)),"")</f>
        <v>закуска</v>
      </c>
      <c r="C12" s="35">
        <v>61</v>
      </c>
      <c r="D12" s="36" t="str">
        <f>IF($C12&lt;&gt;"",INDEX([1]Лист1!C$3:C$999,MATCH($C12,[1]Лист1!$B$3:$B$999,0)),"")</f>
        <v>Сыр нарезной</v>
      </c>
      <c r="E12" s="35">
        <v>60</v>
      </c>
      <c r="F12" s="34">
        <v>28.5</v>
      </c>
      <c r="G12" s="41">
        <f>IF($C12&lt;&gt;"",INDEX([1]Лист1!E$3:E$999,MATCH($C12,[1]Лист1!$B$3:$B$999,0))/100*$E12,"")</f>
        <v>210</v>
      </c>
      <c r="H12" s="41">
        <f>IF($C12&lt;&gt;"",INDEX([1]Лист1!F$3:F$999,MATCH($C12,[1]Лист1!$B$3:$B$999,0))/100*$E12,"")</f>
        <v>15.780000000000001</v>
      </c>
      <c r="I12" s="41">
        <f>IF($C12&lt;&gt;"",INDEX([1]Лист1!G$3:G$999,MATCH($C12,[1]Лист1!$B$3:$B$999,0))/100*$E12,"")</f>
        <v>15.96</v>
      </c>
      <c r="J12" s="41">
        <f>IF($C12&lt;&gt;"",INDEX([1]Лист1!H$3:H$999,MATCH($C12,[1]Лист1!$B$3:$B$999,0))/100*$E12,"")</f>
        <v>0</v>
      </c>
    </row>
    <row r="13" spans="1:10" x14ac:dyDescent="0.25">
      <c r="A13" s="37"/>
      <c r="B13" s="38" t="str">
        <f>IF($C13&lt;&gt;"",INDEX([1]Лист1!A$3:A$999,MATCH($C13,[1]Лист1!$B$3:$B$999,0)),"")</f>
        <v>фрукты</v>
      </c>
      <c r="C13" s="35">
        <v>38</v>
      </c>
      <c r="D13" s="36" t="str">
        <f>IF($C13&lt;&gt;"",INDEX([1]Лист1!C$3:C$999,MATCH($C13,[1]Лист1!$B$3:$B$999,0)),"")</f>
        <v>Никтарин</v>
      </c>
      <c r="E13" s="35">
        <v>120</v>
      </c>
      <c r="F13" s="34">
        <v>25.64</v>
      </c>
      <c r="G13" s="41">
        <f>IF($C13&lt;&gt;"",INDEX([1]Лист1!E$3:E$999,MATCH($C13,[1]Лист1!$B$3:$B$999,0))/100*$E13,"")</f>
        <v>52.8</v>
      </c>
      <c r="H13" s="41">
        <f>IF($C13&lt;&gt;"",INDEX([1]Лист1!F$3:F$999,MATCH($C13,[1]Лист1!$B$3:$B$999,0))/100*$E13,"")</f>
        <v>1.2</v>
      </c>
      <c r="I13" s="41">
        <f>IF($C13&lt;&gt;"",INDEX([1]Лист1!G$3:G$999,MATCH($C13,[1]Лист1!$B$3:$B$999,0))/100*$E13,"")</f>
        <v>0.48</v>
      </c>
      <c r="J13" s="41">
        <f>IF($C13&lt;&gt;"",INDEX([1]Лист1!H$3:H$999,MATCH($C13,[1]Лист1!$B$3:$B$999,0))/100*$E13,"")</f>
        <v>10.799999999999999</v>
      </c>
    </row>
    <row r="14" spans="1:10" ht="15.75" thickBot="1" x14ac:dyDescent="0.3">
      <c r="A14" s="37"/>
      <c r="B14" s="38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1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5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6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7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2024-10-08T11:32:09Z</dcterms:modified>
</cp:coreProperties>
</file>