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<sst xmlns="http://schemas.openxmlformats.org/spreadsheetml/2006/main" count="28" uniqueCount="28">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</sst>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1" fontId="0" fillId="4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>
            <v>0</v>
          </cell>
          <cell r="B64">
            <v>0</v>
          </cell>
          <cell r="C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H4" sqref="H4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45538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" t="s">
        <v>10</v>
      </c>
      <c r="B4" s="48" t="s">
        <v>25</v>
      </c>
      <c r="C4" s="39">
        <v>26</v>
      </c>
      <c r="D4" s="36" t="str">
        <f>IF($C4&lt;&gt;"",INDEX([1]Лист1!C$3:C$999,MATCH($C4,[1]Лист1!$B$3:$B$999,0)),"")</f>
        <v>Салат из свеклы и зеленого горошка</v>
      </c>
      <c r="E4" s="39">
        <v>100</v>
      </c>
      <c r="F4" s="34">
        <v>18.96</v>
      </c>
      <c r="G4" s="41">
        <f>IF($C4&lt;&gt;"",INDEX([1]Лист1!E$3:E$999,MATCH($C4,[1]Лист1!$B$3:$B$999,0))/100*$E4,"")</f>
        <v>235</v>
      </c>
      <c r="H4" s="41">
        <f>IF($C4&lt;&gt;"",INDEX([1]Лист1!F$3:F$999,MATCH($C4,[1]Лист1!$B$3:$B$999,0))/100*$E4,"")</f>
        <v>11.5</v>
      </c>
      <c r="I4" s="41">
        <f>IF($C4&lt;&gt;"",INDEX([1]Лист1!G$3:G$999,MATCH($C4,[1]Лист1!$B$3:$B$999,0))/100*$E4,"")</f>
        <v>8.4</v>
      </c>
      <c r="J4" s="41">
        <f>IF($C4&lt;&gt;"",INDEX([1]Лист1!H$3:H$999,MATCH($C4,[1]Лист1!$B$3:$B$999,0))/100*$E4,"")</f>
        <v>30</v>
      </c>
    </row>
    <row r="5" spans="1:10" x14ac:dyDescent="0.25">
      <c r="A5" s="5"/>
      <c r="B5" s="48" t="s">
        <v>26</v>
      </c>
      <c r="C5" s="39"/>
      <c r="D5" s="36"/>
      <c r="E5" s="39"/>
      <c r="F5" s="49"/>
      <c r="G5" s="41"/>
      <c r="H5" s="41"/>
      <c r="I5" s="41"/>
      <c r="J5" s="41"/>
    </row>
    <row r="6" spans="1:10" x14ac:dyDescent="0.25">
      <c r="A6" s="5"/>
      <c r="B6" s="48" t="s">
        <v>27</v>
      </c>
      <c r="C6" s="39"/>
      <c r="D6" s="36"/>
      <c r="E6" s="39"/>
      <c r="F6" s="41"/>
      <c r="G6" s="41"/>
      <c r="H6" s="41"/>
      <c r="I6" s="41"/>
      <c r="J6" s="41"/>
    </row>
    <row r="7" spans="1:10" x14ac:dyDescent="0.25">
      <c r="A7" s="5"/>
      <c r="B7" s="38" t="str">
        <f>IF($C7&lt;&gt;"",INDEX([1]Лист1!A$3:A$999,MATCH($C7,[1]Лист1!$B$3:$B$999,0)),"")</f>
        <v>гор.блюдо</v>
      </c>
      <c r="C7" s="33">
        <v>20</v>
      </c>
      <c r="D7" s="36" t="str">
        <f>IF($C7&lt;&gt;"",INDEX([1]Лист1!C$3:C$999,MATCH($C7,[1]Лист1!$B$3:$B$999,0)),"")</f>
        <v>Пюре картофельное</v>
      </c>
      <c r="E7" s="33">
        <v>200</v>
      </c>
      <c r="F7" s="34">
        <v>22.48</v>
      </c>
      <c r="G7" s="41">
        <f>IF($C7&lt;&gt;"",INDEX([1]Лист1!E$3:E$999,MATCH($C7,[1]Лист1!$B$3:$B$999,0))/100*$E7,"")</f>
        <v>260</v>
      </c>
      <c r="H7" s="41">
        <f>IF($C7&lt;&gt;"",INDEX([1]Лист1!F$3:F$999,MATCH($C7,[1]Лист1!$B$3:$B$999,0))/100*$E7,"")</f>
        <v>4.5999999999999996</v>
      </c>
      <c r="I7" s="41">
        <f>IF($C7&lt;&gt;"",INDEX([1]Лист1!G$3:G$999,MATCH($C7,[1]Лист1!$B$3:$B$999,0))/100*$E7,"")</f>
        <v>34</v>
      </c>
      <c r="J7" s="41">
        <f>IF($C7&lt;&gt;"",INDEX([1]Лист1!H$3:H$999,MATCH($C7,[1]Лист1!$B$3:$B$999,0))/100*$E7,"")</f>
        <v>7.6</v>
      </c>
    </row>
    <row r="8" spans="1:10" x14ac:dyDescent="0.25">
      <c r="A8" s="5"/>
      <c r="B8" s="38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5.38</v>
      </c>
      <c r="G8" s="41">
        <f>IF($C8&lt;&gt;"",INDEX([1]Лист1!E$3:E$999,MATCH($C8,[1]Лист1!$B$3:$B$999,0))/100*$E8,"")</f>
        <v>44.5</v>
      </c>
      <c r="H8" s="41">
        <f>IF($C8&lt;&gt;"",INDEX([1]Лист1!F$3:F$999,MATCH($C8,[1]Лист1!$B$3:$B$999,0))/100*$E8,"")</f>
        <v>0.63500000000000001</v>
      </c>
      <c r="I8" s="41">
        <f>IF($C8&lt;&gt;"",INDEX([1]Лист1!G$3:G$999,MATCH($C8,[1]Лист1!$B$3:$B$999,0))/100*$E8,"")</f>
        <v>3.5249999999999995</v>
      </c>
      <c r="J8" s="41">
        <f>IF($C8&lt;&gt;"",INDEX([1]Лист1!H$3:H$999,MATCH($C8,[1]Лист1!$B$3:$B$999,0))/100*$E8,"")</f>
        <v>2.75</v>
      </c>
    </row>
    <row r="9" spans="1:10" x14ac:dyDescent="0.25">
      <c r="A9" s="5"/>
      <c r="B9" s="38" t="str">
        <f>IF($C9&lt;&gt;"",INDEX([1]Лист1!A$3:A$999,MATCH($C9,[1]Лист1!$B$3:$B$999,0)),"")</f>
        <v>гор.блюдо</v>
      </c>
      <c r="C9" s="33">
        <v>21</v>
      </c>
      <c r="D9" s="36" t="str">
        <f>IF($C9&lt;&gt;"",INDEX([1]Лист1!C$3:C$999,MATCH($C9,[1]Лист1!$B$3:$B$999,0)),"")</f>
        <v>Котлета рыбная</v>
      </c>
      <c r="E9" s="33">
        <v>80</v>
      </c>
      <c r="F9" s="34">
        <v>28.92</v>
      </c>
      <c r="G9" s="41">
        <f>IF($C9&lt;&gt;"",INDEX([1]Лист1!E$3:E$999,MATCH($C9,[1]Лист1!$B$3:$B$999,0))/100*$E9,"")</f>
        <v>83.2</v>
      </c>
      <c r="H9" s="41">
        <f>IF($C9&lt;&gt;"",INDEX([1]Лист1!F$3:F$999,MATCH($C9,[1]Лист1!$B$3:$B$999,0))/100*$E9,"")</f>
        <v>12</v>
      </c>
      <c r="I9" s="41">
        <f>IF($C9&lt;&gt;"",INDEX([1]Лист1!G$3:G$999,MATCH($C9,[1]Лист1!$B$3:$B$999,0))/100*$E9,"")</f>
        <v>2.4</v>
      </c>
      <c r="J9" s="41">
        <f>IF($C9&lt;&gt;"",INDEX([1]Лист1!H$3:H$999,MATCH($C9,[1]Лист1!$B$3:$B$999,0))/100*$E9,"")</f>
        <v>3.2</v>
      </c>
    </row>
    <row r="10" spans="1:10" x14ac:dyDescent="0.25">
      <c r="A10" s="5"/>
      <c r="B10" s="38" t="str">
        <f>IF($C10&lt;&gt;"",INDEX([1]Лист1!A$3:A$999,MATCH($C10,[1]Лист1!$B$3:$B$999,0)),"")</f>
        <v>гор.напиток</v>
      </c>
      <c r="C10" s="33">
        <v>13</v>
      </c>
      <c r="D10" s="36" t="str">
        <f>IF($C10&lt;&gt;"",INDEX([1]Лист1!C$3:C$999,MATCH($C10,[1]Лист1!$B$3:$B$999,0)),"")</f>
        <v>Чай с сахаром</v>
      </c>
      <c r="E10" s="33">
        <v>225</v>
      </c>
      <c r="F10" s="34">
        <v>3.36</v>
      </c>
      <c r="G10" s="41">
        <f>IF($C10&lt;&gt;"",INDEX([1]Лист1!E$3:E$999,MATCH($C10,[1]Лист1!$B$3:$B$999,0))/100*$E10,"")</f>
        <v>157.5</v>
      </c>
      <c r="H10" s="41">
        <f>IF($C10&lt;&gt;"",INDEX([1]Лист1!F$3:F$999,MATCH($C10,[1]Лист1!$B$3:$B$999,0))/100*$E10,"")</f>
        <v>0</v>
      </c>
      <c r="I10" s="41">
        <f>IF($C10&lt;&gt;"",INDEX([1]Лист1!G$3:G$999,MATCH($C10,[1]Лист1!$B$3:$B$999,0))/100*$E10,"")</f>
        <v>0</v>
      </c>
      <c r="J10" s="41">
        <f>IF($C10&lt;&gt;"",INDEX([1]Лист1!H$3:H$999,MATCH($C10,[1]Лист1!$B$3:$B$999,0))/100*$E10,"")</f>
        <v>0</v>
      </c>
    </row>
    <row r="11" spans="1:10" x14ac:dyDescent="0.25">
      <c r="A11" s="5"/>
      <c r="B11" s="38" t="str">
        <f>IF($C11&lt;&gt;"",INDEX([1]Лист1!A$3:A$999,MATCH($C11,[1]Лист1!$B$3:$B$999,0)),"")</f>
        <v>хлеб бел.</v>
      </c>
      <c r="C11" s="33">
        <v>4</v>
      </c>
      <c r="D11" s="36" t="str">
        <f>IF($C11&lt;&gt;"",INDEX([1]Лист1!C$3:C$999,MATCH($C11,[1]Лист1!$B$3:$B$999,0)),"")</f>
        <v>Хлеб пшеничный</v>
      </c>
      <c r="E11" s="33">
        <v>60</v>
      </c>
      <c r="F11" s="34">
        <v>2.94</v>
      </c>
      <c r="G11" s="41">
        <f>IF($C11&lt;&gt;"",INDEX([1]Лист1!E$3:E$999,MATCH($C11,[1]Лист1!$B$3:$B$999,0))/100*$E11,"")</f>
        <v>145.19999999999999</v>
      </c>
      <c r="H11" s="41">
        <f>IF($C11&lt;&gt;"",INDEX([1]Лист1!F$3:F$999,MATCH($C11,[1]Лист1!$B$3:$B$999,0))/100*$E11,"")</f>
        <v>4.8600000000000003</v>
      </c>
      <c r="I11" s="41">
        <f>IF($C11&lt;&gt;"",INDEX([1]Лист1!G$3:G$999,MATCH($C11,[1]Лист1!$B$3:$B$999,0))/100*$E11,"")</f>
        <v>0.6</v>
      </c>
      <c r="J11" s="41">
        <f>IF($C11&lt;&gt;"",INDEX([1]Лист1!H$3:H$999,MATCH($C11,[1]Лист1!$B$3:$B$999,0))/100*$E11,"")</f>
        <v>29.28</v>
      </c>
    </row>
    <row r="12" spans="1:10" x14ac:dyDescent="0.25">
      <c r="A12" s="37"/>
      <c r="B12" s="38" t="str">
        <f>IF($C12&lt;&gt;"",INDEX([1]Лист1!A$3:A$999,MATCH($C12,[1]Лист1!$B$3:$B$999,0)),"")</f>
        <v>хлеб черн.</v>
      </c>
      <c r="C12" s="33">
        <v>5</v>
      </c>
      <c r="D12" s="36" t="str">
        <f>IF($C12&lt;&gt;"",INDEX([1]Лист1!C$3:C$999,MATCH($C12,[1]Лист1!$B$3:$B$999,0)),"")</f>
        <v>Хлеб ржаной</v>
      </c>
      <c r="E12" s="33">
        <v>60</v>
      </c>
      <c r="F12" s="34">
        <v>2.82</v>
      </c>
      <c r="G12" s="41">
        <f>IF($C12&lt;&gt;"",INDEX([1]Лист1!E$3:E$999,MATCH($C12,[1]Лист1!$B$3:$B$999,0))/100*$E12,"")</f>
        <v>155.39999999999998</v>
      </c>
      <c r="H12" s="41">
        <f>IF($C12&lt;&gt;"",INDEX([1]Лист1!F$3:F$999,MATCH($C12,[1]Лист1!$B$3:$B$999,0))/100*$E12,"")</f>
        <v>5.1000000000000005</v>
      </c>
      <c r="I12" s="41">
        <f>IF($C12&lt;&gt;"",INDEX([1]Лист1!G$3:G$999,MATCH($C12,[1]Лист1!$B$3:$B$999,0))/100*$E12,"")</f>
        <v>1.98</v>
      </c>
      <c r="J12" s="41">
        <f>IF($C12&lt;&gt;"",INDEX([1]Лист1!H$3:H$999,MATCH($C12,[1]Лист1!$B$3:$B$999,0))/100*$E12,"")</f>
        <v>25.5</v>
      </c>
    </row>
    <row r="13" spans="1:10" x14ac:dyDescent="0.25">
      <c r="A13" s="37"/>
      <c r="B13" s="38" t="str">
        <f>IF($C13&lt;&gt;"",INDEX([1]Лист1!A$3:A$999,MATCH($C13,[1]Лист1!$B$3:$B$999,0)),"")</f>
        <v>фрукты</v>
      </c>
      <c r="C13" s="33">
        <v>9</v>
      </c>
      <c r="D13" s="36" t="str">
        <f>IF($C13&lt;&gt;"",INDEX([1]Лист1!C$3:C$999,MATCH($C13,[1]Лист1!$B$3:$B$999,0)),"")</f>
        <v>Яблоко</v>
      </c>
      <c r="E13" s="33">
        <v>140</v>
      </c>
      <c r="F13" s="34">
        <v>24.5</v>
      </c>
      <c r="G13" s="41">
        <f>IF($C13&lt;&gt;"",INDEX([1]Лист1!E$3:E$999,MATCH($C13,[1]Лист1!$B$3:$B$999,0))/100*$E13,"")</f>
        <v>65.8</v>
      </c>
      <c r="H13" s="41">
        <f>IF($C13&lt;&gt;"",INDEX([1]Лист1!F$3:F$999,MATCH($C13,[1]Лист1!$B$3:$B$999,0))/100*$E13,"")</f>
        <v>0.56000000000000005</v>
      </c>
      <c r="I13" s="41">
        <f>IF($C13&lt;&gt;"",INDEX([1]Лист1!G$3:G$999,MATCH($C13,[1]Лист1!$B$3:$B$999,0))/100*$E13,"")</f>
        <v>0.56000000000000005</v>
      </c>
      <c r="J13" s="41">
        <f>IF($C13&lt;&gt;"",INDEX([1]Лист1!H$3:H$999,MATCH($C13,[1]Лист1!$B$3:$B$999,0))/100*$E13,"")</f>
        <v>13.72</v>
      </c>
    </row>
    <row r="14" spans="1:10" ht="15.75" thickBot="1" x14ac:dyDescent="0.3">
      <c r="A14" s="37"/>
      <c r="B14" s="38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1" t="str">
        <f>IF($C14&lt;&gt;"",INDEX([1]Лист1!E$3:E$999,MATCH($C14,[1]Лист1!$B$3:$B$999,0))/100*$E14,"")</f>
        <v/>
      </c>
      <c r="H14" s="40" t="str">
        <f>IF($C14&lt;&gt;"",INDEX([1]Лист1!F$3:F$999,MATCH($C14,[1]Лист1!$B$3:$B$999,0))/100*$E14,"")</f>
        <v/>
      </c>
      <c r="I14" s="40" t="str">
        <f>IF($C14&lt;&gt;"",INDEX([1]Лист1!G$3:G$999,MATCH($C14,[1]Лист1!$B$3:$B$999,0))/100*$E14,"")</f>
        <v/>
      </c>
      <c r="J14" s="40" t="str">
        <f>IF($C14&lt;&gt;"",INDEX([1]Лист1!H$3:H$999,MATCH($C14,[1]Лист1!$B$3:$B$999,0))/100*$E14,"")</f>
        <v/>
      </c>
    </row>
    <row r="15" spans="1:10" x14ac:dyDescent="0.25">
      <c r="A15" s="45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6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7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2024-09-06T09:01:04Z</dcterms:modified>
</cp:coreProperties>
</file>