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<sst xmlns="http://schemas.openxmlformats.org/spreadsheetml/2006/main" count="18" uniqueCount="18">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</sst>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4" sqref="F4: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6" t="s">
        <v>11</v>
      </c>
      <c r="C1" s="16"/>
      <c r="D1" s="16"/>
      <c r="E1" s="1"/>
      <c r="F1" s="3" t="s">
        <v>12</v>
      </c>
      <c r="G1" s="1"/>
      <c r="H1" s="3" t="s">
        <v>1</v>
      </c>
      <c r="I1" s="11">
        <v>45197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7" t="s">
        <v>10</v>
      </c>
      <c r="B4" s="6" t="str">
        <f>IF($C4&lt;&gt;"",INDEX([1]Лист1!A$3:A$999,MATCH($C4,[1]Лист1!$B$3:$B$999,0)),"")</f>
        <v>Горячее блюдо</v>
      </c>
      <c r="C4" s="12">
        <v>45</v>
      </c>
      <c r="D4" s="7" t="str">
        <f>IF($C4&lt;&gt;"",INDEX([1]Лист1!C$3:C$999,MATCH($C4,[1]Лист1!$B$3:$B$999,0)),"")</f>
        <v>Макароны с сыром</v>
      </c>
      <c r="E4" s="12">
        <v>230</v>
      </c>
      <c r="F4" s="9">
        <v>25.88</v>
      </c>
      <c r="G4" s="10">
        <f>IF($C4&lt;&gt;"",INDEX([1]Лист1!E$3:E$999,MATCH($C4,[1]Лист1!$B$3:$B$999,0))/100*$E4,"")</f>
        <v>466.9</v>
      </c>
      <c r="H4" s="9">
        <f>IF($C4&lt;&gt;"",INDEX([1]Лист1!F$3:F$999,MATCH($C4,[1]Лист1!$B$3:$B$999,0))/100*$E4,"")</f>
        <v>18.170000000000002</v>
      </c>
      <c r="I4" s="9">
        <f>IF($C4&lt;&gt;"",INDEX([1]Лист1!G$3:G$999,MATCH($C4,[1]Лист1!$B$3:$B$999,0))/100*$E4,"")</f>
        <v>21.62</v>
      </c>
      <c r="J4" s="9">
        <f>IF($C4&lt;&gt;"",INDEX([1]Лист1!H$3:H$999,MATCH($C4,[1]Лист1!$B$3:$B$999,0))/100*$E4,"")</f>
        <v>49.449999999999996</v>
      </c>
    </row>
    <row r="5" spans="1:10" x14ac:dyDescent="0.25">
      <c r="A5" s="17"/>
      <c r="B5" s="6" t="str">
        <f>IF($C5&lt;&gt;"",INDEX([1]Лист1!A$3:A$999,MATCH($C5,[1]Лист1!$B$3:$B$999,0)),"")</f>
        <v>Холодное блюдо</v>
      </c>
      <c r="C5" s="12">
        <v>24</v>
      </c>
      <c r="D5" s="7" t="str">
        <f>IF($C5&lt;&gt;"",INDEX([1]Лист1!C$3:C$999,MATCH($C5,[1]Лист1!$B$3:$B$999,0)),"")</f>
        <v>Йогурт</v>
      </c>
      <c r="E5" s="12">
        <v>115</v>
      </c>
      <c r="F5" s="9">
        <v>34</v>
      </c>
      <c r="G5" s="10">
        <f>IF($C5&lt;&gt;"",INDEX([1]Лист1!E$3:E$999,MATCH($C5,[1]Лист1!$B$3:$B$999,0))/100*$E5,"")</f>
        <v>100.05</v>
      </c>
      <c r="H5" s="9">
        <f>IF($C5&lt;&gt;"",INDEX([1]Лист1!F$3:F$999,MATCH($C5,[1]Лист1!$B$3:$B$999,0))/100*$E5,"")</f>
        <v>5.75</v>
      </c>
      <c r="I5" s="9">
        <f>IF($C5&lt;&gt;"",INDEX([1]Лист1!G$3:G$999,MATCH($C5,[1]Лист1!$B$3:$B$999,0))/100*$E5,"")</f>
        <v>3.4499999999999997</v>
      </c>
      <c r="J5" s="9">
        <f>IF($C5&lt;&gt;"",INDEX([1]Лист1!H$3:H$999,MATCH($C5,[1]Лист1!$B$3:$B$999,0))/100*$E5,"")</f>
        <v>9.2000000000000011</v>
      </c>
    </row>
    <row r="6" spans="1:10" x14ac:dyDescent="0.25">
      <c r="A6" s="17"/>
      <c r="B6" s="6" t="str">
        <f>IF($C6&lt;&gt;"",INDEX([1]Лист1!A$3:A$999,MATCH($C6,[1]Лист1!$B$3:$B$999,0)),"")</f>
        <v>Мучное</v>
      </c>
      <c r="C6" s="12">
        <v>4</v>
      </c>
      <c r="D6" s="7" t="str">
        <f>IF($C6&lt;&gt;"",INDEX([1]Лист1!C$3:C$999,MATCH($C6,[1]Лист1!$B$3:$B$999,0)),"")</f>
        <v>Хлеб пшеничный</v>
      </c>
      <c r="E6" s="12">
        <v>30</v>
      </c>
      <c r="F6" s="9">
        <v>1.5</v>
      </c>
      <c r="G6" s="10">
        <f>IF($C6&lt;&gt;"",INDEX([1]Лист1!E$3:E$999,MATCH($C6,[1]Лист1!$B$3:$B$999,0))/100*$E6,"")</f>
        <v>72.599999999999994</v>
      </c>
      <c r="H6" s="9">
        <f>IF($C6&lt;&gt;"",INDEX([1]Лист1!F$3:F$999,MATCH($C6,[1]Лист1!$B$3:$B$999,0))/100*$E6,"")</f>
        <v>2.4300000000000002</v>
      </c>
      <c r="I6" s="9">
        <f>IF($C6&lt;&gt;"",INDEX([1]Лист1!G$3:G$999,MATCH($C6,[1]Лист1!$B$3:$B$999,0))/100*$E6,"")</f>
        <v>0.3</v>
      </c>
      <c r="J6" s="9">
        <f>IF($C6&lt;&gt;"",INDEX([1]Лист1!H$3:H$999,MATCH($C6,[1]Лист1!$B$3:$B$999,0))/100*$E6,"")</f>
        <v>14.64</v>
      </c>
    </row>
    <row r="7" spans="1:10" x14ac:dyDescent="0.25">
      <c r="A7" s="17"/>
      <c r="B7" s="6" t="str">
        <f>IF($C7&lt;&gt;"",INDEX([1]Лист1!A$3:A$999,MATCH($C7,[1]Лист1!$B$3:$B$999,0)),"")</f>
        <v>Мучное</v>
      </c>
      <c r="C7" s="12">
        <v>5</v>
      </c>
      <c r="D7" s="7" t="str">
        <f>IF($C7&lt;&gt;"",INDEX([1]Лист1!C$3:C$999,MATCH($C7,[1]Лист1!$B$3:$B$999,0)),"")</f>
        <v>Хлеб ржаной</v>
      </c>
      <c r="E7" s="12">
        <v>30</v>
      </c>
      <c r="F7" s="9">
        <v>1.47</v>
      </c>
      <c r="G7" s="10">
        <f>IF($C7&lt;&gt;"",INDEX([1]Лист1!E$3:E$999,MATCH($C7,[1]Лист1!$B$3:$B$999,0))/100*$E7,"")</f>
        <v>77.699999999999989</v>
      </c>
      <c r="H7" s="9">
        <f>IF($C7&lt;&gt;"",INDEX([1]Лист1!F$3:F$999,MATCH($C7,[1]Лист1!$B$3:$B$999,0))/100*$E7,"")</f>
        <v>2.5500000000000003</v>
      </c>
      <c r="I7" s="9">
        <f>IF($C7&lt;&gt;"",INDEX([1]Лист1!G$3:G$999,MATCH($C7,[1]Лист1!$B$3:$B$999,0))/100*$E7,"")</f>
        <v>0.99</v>
      </c>
      <c r="J7" s="9">
        <f>IF($C7&lt;&gt;"",INDEX([1]Лист1!H$3:H$999,MATCH($C7,[1]Лист1!$B$3:$B$999,0))/100*$E7,"")</f>
        <v>12.75</v>
      </c>
    </row>
    <row r="8" spans="1:10" x14ac:dyDescent="0.25">
      <c r="A8" s="17"/>
      <c r="B8" s="6" t="str">
        <f>IF($C8&lt;&gt;"",INDEX([1]Лист1!A$3:A$999,MATCH($C8,[1]Лист1!$B$3:$B$999,0)),"")</f>
        <v>Холодный напиток</v>
      </c>
      <c r="C8" s="12">
        <v>18</v>
      </c>
      <c r="D8" s="7" t="str">
        <f>IF($C8&lt;&gt;"",INDEX([1]Лист1!C$3:C$999,MATCH($C8,[1]Лист1!$B$3:$B$999,0)),"")</f>
        <v>Компот из ягод</v>
      </c>
      <c r="E8" s="12">
        <v>200</v>
      </c>
      <c r="F8" s="9">
        <v>8.65</v>
      </c>
      <c r="G8" s="10">
        <f>IF($C8&lt;&gt;"",INDEX([1]Лист1!E$3:E$999,MATCH($C8,[1]Лист1!$B$3:$B$999,0))/100*$E8,"")</f>
        <v>70</v>
      </c>
      <c r="H8" s="9">
        <f>IF($C8&lt;&gt;"",INDEX([1]Лист1!F$3:F$999,MATCH($C8,[1]Лист1!$B$3:$B$999,0))/100*$E8,"")</f>
        <v>0</v>
      </c>
      <c r="I8" s="9">
        <f>IF($C8&lt;&gt;"",INDEX([1]Лист1!G$3:G$999,MATCH($C8,[1]Лист1!$B$3:$B$999,0))/100*$E8,"")</f>
        <v>0</v>
      </c>
      <c r="J8" s="9">
        <f>IF($C8&lt;&gt;"",INDEX([1]Лист1!H$3:H$999,MATCH($C8,[1]Лист1!$B$3:$B$999,0))/100*$E8,"")</f>
        <v>20</v>
      </c>
    </row>
    <row r="9" spans="1:10" x14ac:dyDescent="0.25">
      <c r="A9" s="18"/>
      <c r="B9" s="6" t="str">
        <f>IF($C9&lt;&gt;"",INDEX([1]Лист1!A$3:A$999,MATCH($C9,[1]Лист1!$B$3:$B$999,0)),"")</f>
        <v>Фрукты</v>
      </c>
      <c r="C9" s="13">
        <v>38</v>
      </c>
      <c r="D9" s="7" t="str">
        <f>IF($C9&lt;&gt;"",INDEX([1]Лист1!C$3:C$999,MATCH($C9,[1]Лист1!$B$3:$B$999,0)),"")</f>
        <v>Никтарин</v>
      </c>
      <c r="E9" s="13">
        <v>80</v>
      </c>
      <c r="F9" s="9">
        <v>19.8</v>
      </c>
      <c r="G9" s="10">
        <f>IF($C9&lt;&gt;"",INDEX([1]Лист1!E$3:E$999,MATCH($C9,[1]Лист1!$B$3:$B$999,0))/100*$E9,"")</f>
        <v>35.200000000000003</v>
      </c>
      <c r="H9" s="9">
        <f>IF($C9&lt;&gt;"",INDEX([1]Лист1!F$3:F$999,MATCH($C9,[1]Лист1!$B$3:$B$999,0))/100*$E9,"")</f>
        <v>0.8</v>
      </c>
      <c r="I9" s="9">
        <f>IF($C9&lt;&gt;"",INDEX([1]Лист1!G$3:G$999,MATCH($C9,[1]Лист1!$B$3:$B$999,0))/100*$E9,"")</f>
        <v>0.32</v>
      </c>
      <c r="J9" s="9">
        <f>IF($C9&lt;&gt;"",INDEX([1]Лист1!H$3:H$999,MATCH($C9,[1]Лист1!$B$3:$B$999,0))/100*$E9,"")</f>
        <v>7.1999999999999993</v>
      </c>
    </row>
    <row r="10" spans="1:10" x14ac:dyDescent="0.25">
      <c r="A10" s="18"/>
      <c r="B10" s="6" t="str">
        <f>IF($C10&lt;&gt;"",INDEX([1]Лист1!A$3:A$999,MATCH($C10,[1]Лист1!$B$3:$B$999,0)),"")</f>
        <v>Холодное блюдо</v>
      </c>
      <c r="C10" s="13">
        <v>34</v>
      </c>
      <c r="D10" s="14" t="str">
        <f>IF($C10&lt;&gt;"",INDEX([1]Лист1!C$3:C$999,MATCH($C10,[1]Лист1!$B$3:$B$999,0)),"")</f>
        <v>Масло сливочное</v>
      </c>
      <c r="E10" s="13">
        <v>20</v>
      </c>
      <c r="F10" s="9">
        <v>14.5</v>
      </c>
      <c r="G10" s="10">
        <f>IF($C10&lt;&gt;"",INDEX([1]Лист1!E$3:E$999,MATCH($C10,[1]Лист1!$B$3:$B$999,0))/100*$E10,"")</f>
        <v>149.60000000000002</v>
      </c>
      <c r="H10" s="9">
        <f>IF($C10&lt;&gt;"",INDEX([1]Лист1!F$3:F$999,MATCH($C10,[1]Лист1!$B$3:$B$999,0))/100*$E10,"")</f>
        <v>0.1</v>
      </c>
      <c r="I10" s="9">
        <f>IF($C10&lt;&gt;"",INDEX([1]Лист1!G$3:G$999,MATCH($C10,[1]Лист1!$B$3:$B$999,0))/100*$E10,"")</f>
        <v>16.5</v>
      </c>
      <c r="J10" s="9">
        <f>IF($C10&lt;&gt;"",INDEX([1]Лист1!H$3:H$999,MATCH($C10,[1]Лист1!$B$3:$B$999,0))/100*$E10,"")</f>
        <v>0.16</v>
      </c>
    </row>
    <row r="11" spans="1:10" x14ac:dyDescent="0.25">
      <c r="A11" s="18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5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5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5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5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5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5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5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5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5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5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5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5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5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2023-09-22T11:23:53Z</dcterms:modified>
</cp:coreProperties>
</file>